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19_общая структура\Бизнес-планирование\Факт\Сайт\1 квартал\"/>
    </mc:Choice>
  </mc:AlternateContent>
  <bookViews>
    <workbookView xWindow="0" yWindow="0" windowWidth="25200" windowHeight="1132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" i="1" l="1"/>
  <c r="W10" i="1"/>
  <c r="W11" i="1" s="1"/>
  <c r="W13" i="1" s="1"/>
  <c r="W9" i="1"/>
  <c r="W8" i="1"/>
  <c r="W7" i="1"/>
  <c r="W6" i="1"/>
  <c r="V12" i="1"/>
  <c r="V10" i="1"/>
  <c r="V9" i="1"/>
  <c r="V8" i="1"/>
  <c r="V7" i="1"/>
  <c r="V6" i="1"/>
  <c r="U12" i="1" l="1"/>
  <c r="U10" i="1"/>
  <c r="U9" i="1"/>
  <c r="U8" i="1"/>
  <c r="U7" i="1"/>
  <c r="U6" i="1"/>
  <c r="U11" i="1" l="1"/>
  <c r="U13" i="1" s="1"/>
  <c r="V11" i="1"/>
  <c r="V13" i="1" s="1"/>
  <c r="T12" i="1"/>
  <c r="T10" i="1"/>
  <c r="T9" i="1"/>
  <c r="T8" i="1"/>
  <c r="T7" i="1"/>
  <c r="T6" i="1"/>
  <c r="S12" i="1" l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</calcChain>
</file>

<file path=xl/sharedStrings.xml><?xml version="1.0" encoding="utf-8"?>
<sst xmlns="http://schemas.openxmlformats.org/spreadsheetml/2006/main" count="32" uniqueCount="32">
  <si>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</si>
  <si>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</si>
  <si>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</si>
  <si>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</si>
  <si>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</si>
  <si>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</si>
  <si>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</si>
  <si>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</si>
  <si>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</si>
  <si>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</si>
  <si>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</si>
  <si>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</si>
  <si>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</si>
  <si>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</si>
  <si>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</si>
  <si>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</si>
  <si>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</si>
  <si>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</si>
  <si>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</si>
  <si>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</si>
  <si>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</si>
  <si>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</si>
  <si>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</si>
  <si>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</si>
  <si>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</si>
  <si>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</si>
  <si>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</si>
  <si>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</si>
  <si>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</si>
  <si>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</si>
  <si>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2 квартал 2019 года прогноз</t>
  </si>
  <si>
    <t>Прогноз финансовых результатов на 2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</si>
</sst>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%202019/&#1054;&#1090;&#1095;&#1105;&#1090;_1&#1082;&#1074;_&#1052;&#1056;&#1057;&#1050;%20&#1070;&#1075;&#1072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3">
          <cell r="T13">
            <v>937613.42558873002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T12">
            <v>35144452.207303919</v>
          </cell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>
        <row r="13">
          <cell r="T13">
            <v>300996.90599999996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U18">
            <v>-7966971.745000001</v>
          </cell>
          <cell r="V18">
            <v>-6730555.3270000005</v>
          </cell>
        </row>
        <row r="24">
          <cell r="U24">
            <v>1563970.5655597094</v>
          </cell>
          <cell r="V24">
            <v>1524757.5567948103</v>
          </cell>
        </row>
        <row r="30">
          <cell r="U30">
            <v>-5403.9303500000005</v>
          </cell>
          <cell r="V30">
            <v>-5527.0831700000008</v>
          </cell>
        </row>
        <row r="31">
          <cell r="U31">
            <v>-158204.16500000001</v>
          </cell>
          <cell r="V31">
            <v>-161064.71300000005</v>
          </cell>
        </row>
        <row r="33">
          <cell r="U33">
            <v>7857.2556299999997</v>
          </cell>
          <cell r="V33">
            <v>9364.98488</v>
          </cell>
        </row>
        <row r="34">
          <cell r="U34">
            <v>-657548.14088000008</v>
          </cell>
          <cell r="V34">
            <v>-623870.59635999997</v>
          </cell>
        </row>
        <row r="35">
          <cell r="V35">
            <v>1013.66061</v>
          </cell>
        </row>
        <row r="36">
          <cell r="U36">
            <v>335676.26773999992</v>
          </cell>
          <cell r="V36">
            <v>1674867.9657200002</v>
          </cell>
        </row>
        <row r="38">
          <cell r="U38">
            <v>-516428.08888000005</v>
          </cell>
          <cell r="V38">
            <v>-1723626.4789499999</v>
          </cell>
        </row>
        <row r="45">
          <cell r="U45">
            <v>-128240.09293</v>
          </cell>
          <cell r="V45">
            <v>-173572.54401999997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N12">
            <v>9459529.3665238433</v>
          </cell>
          <cell r="X12">
            <v>8977601.8621487711</v>
          </cell>
        </row>
        <row r="18">
          <cell r="X18">
            <v>-6949240.477</v>
          </cell>
        </row>
        <row r="24">
          <cell r="X24">
            <v>2028361.3851487711</v>
          </cell>
        </row>
        <row r="30">
          <cell r="X30">
            <v>-5549.5250799999994</v>
          </cell>
        </row>
        <row r="31">
          <cell r="X31">
            <v>-160878.39700000003</v>
          </cell>
        </row>
        <row r="33">
          <cell r="X33">
            <v>17192.172849999999</v>
          </cell>
        </row>
        <row r="34">
          <cell r="X34">
            <v>-614875.59004000004</v>
          </cell>
        </row>
        <row r="35">
          <cell r="X35">
            <v>0</v>
          </cell>
        </row>
        <row r="36">
          <cell r="X36">
            <v>259134.73358000006</v>
          </cell>
        </row>
        <row r="38">
          <cell r="X38">
            <v>-1188916.4428900001</v>
          </cell>
        </row>
        <row r="45">
          <cell r="X45">
            <v>-184637.06135000012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Z12">
            <v>9630169.2597034592</v>
          </cell>
        </row>
        <row r="18">
          <cell r="Z18">
            <v>-9036604.1929999981</v>
          </cell>
        </row>
        <row r="24">
          <cell r="Z24">
            <v>593565.0667034603</v>
          </cell>
        </row>
        <row r="30">
          <cell r="Z30">
            <v>-5994.6381300000012</v>
          </cell>
        </row>
        <row r="31">
          <cell r="Z31">
            <v>-249541.36300000004</v>
          </cell>
        </row>
        <row r="33">
          <cell r="Z33">
            <v>13023.314340000001</v>
          </cell>
        </row>
        <row r="34">
          <cell r="Z34">
            <v>-611613.65541999997</v>
          </cell>
        </row>
        <row r="35">
          <cell r="Z35">
            <v>0</v>
          </cell>
        </row>
        <row r="36">
          <cell r="Z36">
            <v>1382651.8560200001</v>
          </cell>
        </row>
        <row r="38">
          <cell r="Z38">
            <v>-1233573.4108300002</v>
          </cell>
        </row>
        <row r="45">
          <cell r="Z45">
            <v>119339.99069000005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2">
          <cell r="J12">
            <v>8550451.0583551284</v>
          </cell>
          <cell r="U12">
            <v>9481704.3312893808</v>
          </cell>
        </row>
        <row r="18">
          <cell r="J18">
            <v>-7320398.9099999983</v>
          </cell>
          <cell r="U18">
            <v>-8198890.5440000007</v>
          </cell>
        </row>
        <row r="24">
          <cell r="J24">
            <v>1230052.1483551287</v>
          </cell>
          <cell r="U24">
            <v>1282813.7872893808</v>
          </cell>
        </row>
        <row r="30">
          <cell r="J30">
            <v>-6241.8098900000005</v>
          </cell>
          <cell r="U30">
            <v>-5464.6373600000006</v>
          </cell>
        </row>
        <row r="31">
          <cell r="J31">
            <v>-187006.19246999998</v>
          </cell>
          <cell r="U31">
            <v>-165697.63680000001</v>
          </cell>
        </row>
        <row r="33">
          <cell r="J33">
            <v>8400</v>
          </cell>
          <cell r="U33">
            <v>10808.46811</v>
          </cell>
        </row>
        <row r="34">
          <cell r="J34">
            <v>-685365.49913159735</v>
          </cell>
          <cell r="U34">
            <v>-625430.11495999992</v>
          </cell>
        </row>
        <row r="35">
          <cell r="J35">
            <v>15</v>
          </cell>
          <cell r="U35">
            <v>0</v>
          </cell>
        </row>
        <row r="36">
          <cell r="J36">
            <v>705198.38084</v>
          </cell>
          <cell r="U36">
            <v>703313.51419000013</v>
          </cell>
        </row>
        <row r="38">
          <cell r="J38">
            <v>-420182.62404000002</v>
          </cell>
          <cell r="U38">
            <v>-573449.26150999987</v>
          </cell>
        </row>
        <row r="45">
          <cell r="J45">
            <v>-144809.52754147208</v>
          </cell>
          <cell r="U45">
            <v>390765.36034999997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3"/>
  <sheetViews>
    <sheetView tabSelected="1" view="pageBreakPreview" zoomScale="6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N1" sqref="N1:N1048576"/>
    </sheetView>
  </sheetViews>
  <sheetFormatPr defaultRowHeight="15.75" customHeight="1" x14ac:dyDescent="0.25"/>
  <cols>
    <col min="1" max="1" width="0" hidden="1" customWidth="1"/>
    <col min="2" max="2" width="44.140625" customWidth="1"/>
    <col min="3" max="14" width="16.7109375" hidden="1" customWidth="1"/>
    <col min="15" max="23" width="16.7109375" customWidth="1"/>
  </cols>
  <sheetData>
    <row r="2" spans="2:23" ht="15.75" customHeight="1" x14ac:dyDescent="0.3">
      <c r="B2" s="1" t="s">
        <v>31</v>
      </c>
      <c r="T2" s="7"/>
    </row>
    <row r="3" spans="2:23" ht="15.75" customHeight="1" x14ac:dyDescent="0.25">
      <c r="P3" s="6"/>
      <c r="Q3" s="6"/>
      <c r="R3" s="6"/>
      <c r="S3" s="6"/>
      <c r="T3" s="6"/>
      <c r="U3" s="8"/>
      <c r="V3" s="6"/>
      <c r="W3" s="6"/>
    </row>
    <row r="4" spans="2:23" ht="15.75" customHeight="1" x14ac:dyDescent="0.25">
      <c r="W4" t="s">
        <v>11</v>
      </c>
    </row>
    <row r="5" spans="2:23" ht="30.75" customHeight="1" x14ac:dyDescent="0.25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30</v>
      </c>
    </row>
    <row r="6" spans="2:23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'[5]8.ОФР'!$X$12</f>
        <v>8977601.8621487711</v>
      </c>
      <c r="U6" s="5">
        <f>'[6]8.ОФР'!$Z$12</f>
        <v>9630169.2597034592</v>
      </c>
      <c r="V6" s="5">
        <f>'[7]8.ОФР'!$U$12</f>
        <v>9481704.3312893808</v>
      </c>
      <c r="W6" s="5">
        <f>'[7]8.ОФР'!$J$12</f>
        <v>8550451.0583551284</v>
      </c>
    </row>
    <row r="7" spans="2:23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'[5]8.ОФР'!$X$18*-1</f>
        <v>6949240.477</v>
      </c>
      <c r="U7" s="5">
        <f>'[6]8.ОФР'!$Z$18*-1</f>
        <v>9036604.1929999981</v>
      </c>
      <c r="V7" s="5">
        <f>'[7]8.ОФР'!$U$18*-1</f>
        <v>8198890.5440000007</v>
      </c>
      <c r="W7" s="5">
        <f>'[7]8.ОФР'!$J$18*-1</f>
        <v>7320398.9099999983</v>
      </c>
    </row>
    <row r="8" spans="2:23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'[5]8.ОФР'!$X$24</f>
        <v>2028361.3851487711</v>
      </c>
      <c r="U8" s="5">
        <f>'[6]8.ОФР'!$Z$24</f>
        <v>593565.0667034603</v>
      </c>
      <c r="V8" s="5">
        <f>'[7]8.ОФР'!$U$24</f>
        <v>1282813.7872893808</v>
      </c>
      <c r="W8" s="5">
        <f>'[7]8.ОФР'!$J$24</f>
        <v>1230052.1483551287</v>
      </c>
    </row>
    <row r="9" spans="2:23" ht="30.75" customHeight="1" x14ac:dyDescent="0.25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'[5]8.ОФР'!$X$30*-1+'[5]8.ОФР'!$X$31*-1</f>
        <v>166427.92208000002</v>
      </c>
      <c r="U9" s="5">
        <f>'[6]8.ОФР'!$Z$30*-1+'[6]8.ОФР'!$Z$31*-1</f>
        <v>255536.00113000005</v>
      </c>
      <c r="V9" s="5">
        <f>'[7]8.ОФР'!$U$30*-1+'[7]8.ОФР'!$U$31*-1</f>
        <v>171162.27416</v>
      </c>
      <c r="W9" s="5">
        <f>'[7]8.ОФР'!$J$30*-1+'[7]8.ОФР'!$J$31*-1</f>
        <v>193248.00235999998</v>
      </c>
    </row>
    <row r="10" spans="2:23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'[5]8.ОФР'!$X$33+'[5]8.ОФР'!$X$34+'[5]8.ОФР'!$X$36+'[5]8.ОФР'!$X$38+'[5]8.ОФР'!$X$35</f>
        <v>-1527465.1265</v>
      </c>
      <c r="U10" s="5">
        <f>'[6]8.ОФР'!$Z$33+'[6]8.ОФР'!$Z$34+'[6]8.ОФР'!$Z$36+'[6]8.ОФР'!$Z$38+'[6]8.ОФР'!$Z$35</f>
        <v>-449511.89589000004</v>
      </c>
      <c r="V10" s="5">
        <f>'[7]8.ОФР'!$U$33+'[7]8.ОФР'!$U$34+'[7]8.ОФР'!$U$35+'[7]8.ОФР'!$U$36+'[7]8.ОФР'!$U$38</f>
        <v>-484757.39416999964</v>
      </c>
      <c r="W10" s="5">
        <f>'[7]8.ОФР'!$J$33+'[7]8.ОФР'!$J$34+'[7]8.ОФР'!$J$35+'[7]8.ОФР'!$J$36+'[7]8.ОФР'!$J$38</f>
        <v>-391934.74233159737</v>
      </c>
    </row>
    <row r="11" spans="2:23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>R8-R9+R10</f>
        <v>569919.76381970919</v>
      </c>
      <c r="S11" s="5">
        <f>S8-S9+S10</f>
        <v>695915.29652481072</v>
      </c>
      <c r="T11" s="5">
        <f>T8-T9+T10</f>
        <v>334468.33656877116</v>
      </c>
      <c r="U11" s="5">
        <f>U8-U9+U10</f>
        <v>-111482.8303165398</v>
      </c>
      <c r="V11" s="5">
        <f>V8-V9+V10</f>
        <v>626894.11895938113</v>
      </c>
      <c r="W11" s="5">
        <f>W8-W9+W10</f>
        <v>644869.4036635313</v>
      </c>
    </row>
    <row r="12" spans="2:23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'[5]8.ОФР'!$X$45*-1</f>
        <v>184637.06135000012</v>
      </c>
      <c r="U12" s="5">
        <f>'[6]8.ОФР'!$Z$45*-1</f>
        <v>-119339.99069000005</v>
      </c>
      <c r="V12" s="5">
        <f>'[7]8.ОФР'!$U$45*-1</f>
        <v>-390765.36034999997</v>
      </c>
      <c r="W12" s="5">
        <f>'[7]8.ОФР'!$J$45*-1</f>
        <v>144809.52754147208</v>
      </c>
    </row>
    <row r="13" spans="2:23" ht="30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2">(N11-N12)</f>
        <v>22722.589169354003</v>
      </c>
      <c r="O13" s="5">
        <f t="shared" si="2"/>
        <v>3597.8935998957604</v>
      </c>
      <c r="P13" s="5">
        <f t="shared" ref="P13:Q13" si="3">(P11-P12)</f>
        <v>1482315.8072363201</v>
      </c>
      <c r="Q13" s="5">
        <f t="shared" si="3"/>
        <v>-997197.91379164858</v>
      </c>
      <c r="R13" s="5">
        <f>(R11-R12)</f>
        <v>441679.6708897092</v>
      </c>
      <c r="S13" s="5">
        <f>(S11-S12)</f>
        <v>522342.75250481075</v>
      </c>
      <c r="T13" s="5">
        <f>(T11-T12)</f>
        <v>149831.27521877104</v>
      </c>
      <c r="U13" s="5">
        <f>(U11-U12)</f>
        <v>7857.160373460254</v>
      </c>
      <c r="V13" s="5">
        <f>(V11-V12)</f>
        <v>1017659.4793093811</v>
      </c>
      <c r="W13" s="5">
        <f>(W11-W12)</f>
        <v>500059.87612205918</v>
      </c>
    </row>
  </sheetData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Машнова Светлана Вячеславовна</cp:lastModifiedBy>
  <cp:lastPrinted>2016-05-19T11:01:51Z</cp:lastPrinted>
  <dcterms:created xsi:type="dcterms:W3CDTF">2015-04-02T08:39:08Z</dcterms:created>
  <dcterms:modified xsi:type="dcterms:W3CDTF">2019-05-15T06:14:55Z</dcterms:modified>
</cp:coreProperties>
</file>